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<sst xmlns="http://schemas.openxmlformats.org/spreadsheetml/2006/main" count="102" uniqueCount="72">
  <si>
    <t>Сумма, рубли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</si>
  <si>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</si>
  <si>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</si>
  <si>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</si>
  <si>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</si>
  <si>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</si>
  <si>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</si>
  <si>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</si>
  <si>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</si>
  <si>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</si>
  <si>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</si>
  <si>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</si>
  <si>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</si>
  <si>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</si>
  <si>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</si>
  <si>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</si>
  <si>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</si>
  <si>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</si>
  <si>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</si>
  <si>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</si>
  <si>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</si>
  <si>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</si>
  <si>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</si>
  <si>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</si>
  <si>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</si>
  <si>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</si>
  <si>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                                   август 2022</t>
    </r>
    <r>
      <rPr>
        <b/>
        <sz val="12"/>
        <rFont val="Times New Roman"/>
        <family val="1"/>
      </rPr>
      <t xml:space="preserve"> г.</t>
    </r>
  </si>
  <si>
    <t>Отчет по вывозу ТКО за август 2022 г.</t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</si>
  <si>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</si>
  <si>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</si>
  <si>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</si>
  <si>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</si>
  <si>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</si>
  <si>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</si>
  <si>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Смешанные ТКО с учетом прямых договоров</t>
  </si>
  <si>
    <t>Сетка (вывоз пластика)</t>
  </si>
  <si>
    <t>Рассчет платы вывоза ТКО</t>
  </si>
  <si>
    <t>ТКО "АРГО" с 01.06.2021-01.09.2022 (единоразово)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</si>
  <si>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</si>
  <si>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</si>
  <si>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</si>
  <si>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</si>
  <si>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</si>
  <si>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</si>
  <si>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</si>
  <si>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</si>
  <si>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</si>
  <si>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</si>
  <si>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</si>
  <si>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</si>
  <si>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</si>
  <si>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</si>
  <si>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</si>
  <si>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</si>
  <si>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</si>
  <si>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</si>
  <si>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</si>
  <si>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</si>
  <si>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</si>
  <si>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</si>
  <si>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 10.2021</t>
  </si>
  <si>
    <t>СПРО-2020-7453202 ОТ 18.08.2020</t>
  </si>
  <si>
    <t>Кованцев</t>
  </si>
  <si>
    <t>К2 пом. 03</t>
  </si>
  <si>
    <t>с 18.08.2020</t>
  </si>
  <si>
    <t>СПРО-2021-7454796 ОТ 10.03.2022</t>
  </si>
  <si>
    <t>АРГО</t>
  </si>
  <si>
    <t>К1пом. 20</t>
  </si>
  <si>
    <t>с 31.05.2021</t>
  </si>
  <si>
    <t>СПРО-2021-7454796 ОТ 10.03.2023</t>
  </si>
  <si>
    <t>Вкусвил</t>
  </si>
  <si>
    <t>К2 пом. 6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</si>
</sst>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6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4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4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5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54" fillId="32" borderId="10" xfId="0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187" fontId="15" fillId="0" borderId="10" xfId="63" applyFont="1" applyBorder="1" applyAlignment="1">
      <alignment/>
    </xf>
    <xf numFmtId="2" fontId="15" fillId="0" borderId="10" xfId="0" applyNumberFormat="1" applyFont="1" applyBorder="1" applyAlignment="1">
      <alignment/>
    </xf>
    <xf numFmtId="187" fontId="15" fillId="33" borderId="10" xfId="63" applyFont="1" applyFill="1" applyBorder="1" applyAlignment="1">
      <alignment/>
    </xf>
    <xf numFmtId="0" fontId="16" fillId="0" borderId="10" xfId="0" applyFont="1" applyBorder="1" applyAlignment="1">
      <alignment horizontal="center"/>
    </xf>
    <xf numFmtId="187" fontId="17" fillId="0" borderId="10" xfId="63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14" fontId="13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4">
      <selection activeCell="K7" sqref="K7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22</v>
      </c>
    </row>
    <row r="2" spans="1:7" ht="15" customHeight="1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/>
      <c r="G2" s="44"/>
    </row>
    <row r="3" spans="1:7" ht="15" customHeight="1">
      <c r="A3" s="44"/>
      <c r="B3" s="44"/>
      <c r="C3" s="44"/>
      <c r="D3" s="44"/>
      <c r="E3" s="44" t="s">
        <v>6</v>
      </c>
      <c r="F3" s="44"/>
      <c r="G3" s="44" t="s">
        <v>7</v>
      </c>
    </row>
    <row r="4" spans="1:7" ht="15" customHeight="1">
      <c r="A4" s="44"/>
      <c r="B4" s="44"/>
      <c r="C4" s="44"/>
      <c r="D4" s="44"/>
      <c r="E4" s="1" t="s">
        <v>8</v>
      </c>
      <c r="F4" s="1" t="s">
        <v>9</v>
      </c>
      <c r="G4" s="44"/>
    </row>
    <row r="5" spans="1:7" ht="12" customHeight="1">
      <c r="A5" s="4" t="s">
        <v>21</v>
      </c>
      <c r="B5" s="5" t="s">
        <v>10</v>
      </c>
      <c r="C5" s="6" t="s">
        <v>11</v>
      </c>
      <c r="D5" s="5"/>
      <c r="E5" s="10"/>
      <c r="F5" s="5"/>
      <c r="G5" s="5"/>
    </row>
    <row r="6" spans="1:7" ht="21.75" customHeight="1">
      <c r="A6" s="4" t="s">
        <v>21</v>
      </c>
      <c r="B6" s="5" t="s">
        <v>14</v>
      </c>
      <c r="C6" s="6" t="s">
        <v>11</v>
      </c>
      <c r="D6" s="5"/>
      <c r="E6" s="8"/>
      <c r="F6" s="8"/>
      <c r="G6" s="9"/>
    </row>
    <row r="7" spans="1:7" ht="21.75" customHeight="1">
      <c r="A7" s="4" t="s">
        <v>12</v>
      </c>
      <c r="B7" s="5" t="s">
        <v>16</v>
      </c>
      <c r="C7" s="6" t="s">
        <v>17</v>
      </c>
      <c r="D7" s="5"/>
      <c r="E7" s="7"/>
      <c r="F7" s="7"/>
      <c r="G7" s="7"/>
    </row>
    <row r="8" spans="1:7" ht="12" customHeight="1">
      <c r="A8" s="4" t="s">
        <v>12</v>
      </c>
      <c r="B8" s="5" t="s">
        <v>18</v>
      </c>
      <c r="C8" s="6" t="s">
        <v>17</v>
      </c>
      <c r="D8" s="5"/>
      <c r="E8" s="7"/>
      <c r="F8" s="7"/>
      <c r="G8" s="7"/>
    </row>
    <row r="9" spans="1:7" ht="12" customHeight="1">
      <c r="A9" s="4" t="s">
        <v>12</v>
      </c>
      <c r="B9" s="5" t="s">
        <v>19</v>
      </c>
      <c r="C9" s="6" t="s">
        <v>17</v>
      </c>
      <c r="D9" s="5"/>
      <c r="E9" s="7"/>
      <c r="F9" s="7"/>
      <c r="G9" s="7"/>
    </row>
    <row r="10" spans="1:7" ht="12" customHeight="1">
      <c r="A10" s="4" t="s">
        <v>15</v>
      </c>
      <c r="B10" s="5" t="s">
        <v>20</v>
      </c>
      <c r="C10" s="6" t="s">
        <v>13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45" t="s">
        <v>26</v>
      </c>
      <c r="B1" s="46"/>
      <c r="C1" s="46"/>
      <c r="D1" s="46"/>
      <c r="E1" s="46"/>
      <c r="F1" s="46"/>
      <c r="G1" s="47"/>
    </row>
    <row r="2" spans="1:7" ht="15.75">
      <c r="A2" s="48" t="s">
        <v>1</v>
      </c>
      <c r="B2" s="48" t="s">
        <v>2</v>
      </c>
      <c r="C2" s="48" t="s">
        <v>3</v>
      </c>
      <c r="D2" s="48" t="s">
        <v>23</v>
      </c>
      <c r="E2" s="48" t="s">
        <v>5</v>
      </c>
      <c r="F2" s="48"/>
      <c r="G2" s="48"/>
    </row>
    <row r="3" spans="1:7" ht="15.75">
      <c r="A3" s="48"/>
      <c r="B3" s="48"/>
      <c r="C3" s="48"/>
      <c r="D3" s="48"/>
      <c r="E3" s="48" t="s">
        <v>6</v>
      </c>
      <c r="F3" s="48"/>
      <c r="G3" s="48" t="s">
        <v>7</v>
      </c>
    </row>
    <row r="4" spans="1:7" ht="16.5" thickBot="1">
      <c r="A4" s="48"/>
      <c r="B4" s="48"/>
      <c r="C4" s="48"/>
      <c r="D4" s="48"/>
      <c r="E4" s="11" t="s">
        <v>8</v>
      </c>
      <c r="F4" s="11" t="s">
        <v>9</v>
      </c>
      <c r="G4" s="48"/>
    </row>
    <row r="5" spans="1:7" ht="19.5" thickBot="1">
      <c r="A5" s="12" t="s">
        <v>21</v>
      </c>
      <c r="B5" s="13" t="s">
        <v>10</v>
      </c>
      <c r="C5" s="11" t="s">
        <v>11</v>
      </c>
      <c r="D5" s="14">
        <v>76821.06</v>
      </c>
      <c r="E5" s="15"/>
      <c r="F5" s="16"/>
      <c r="G5" s="16"/>
    </row>
    <row r="6" spans="1:7" ht="78.75" customHeight="1">
      <c r="A6" s="12" t="s">
        <v>21</v>
      </c>
      <c r="B6" s="13" t="s">
        <v>14</v>
      </c>
      <c r="C6" s="11" t="s">
        <v>11</v>
      </c>
      <c r="D6" s="17"/>
      <c r="E6" s="18">
        <f>E7*0.051</f>
        <v>18.258</v>
      </c>
      <c r="F6" s="18">
        <f>F7*0.051</f>
        <v>9.38961</v>
      </c>
      <c r="G6" s="18">
        <f>G7*0.051</f>
        <v>0.5609999999999999</v>
      </c>
    </row>
    <row r="7" spans="1:7" ht="72" customHeight="1">
      <c r="A7" s="12" t="s">
        <v>12</v>
      </c>
      <c r="B7" s="19" t="s">
        <v>24</v>
      </c>
      <c r="C7" s="11" t="s">
        <v>17</v>
      </c>
      <c r="D7" s="17"/>
      <c r="E7" s="20">
        <v>358</v>
      </c>
      <c r="F7" s="20">
        <f>57*3.23</f>
        <v>184.10999999999999</v>
      </c>
      <c r="G7" s="21">
        <v>11</v>
      </c>
    </row>
    <row r="8" spans="1:7" ht="45.75" customHeight="1">
      <c r="A8" s="12" t="s">
        <v>12</v>
      </c>
      <c r="B8" s="19" t="s">
        <v>25</v>
      </c>
      <c r="C8" s="11" t="s">
        <v>17</v>
      </c>
      <c r="D8" s="22"/>
      <c r="E8" s="20">
        <v>685</v>
      </c>
      <c r="F8" s="20">
        <f>57*4.33</f>
        <v>246.81</v>
      </c>
      <c r="G8" s="21">
        <v>11</v>
      </c>
    </row>
    <row r="9" spans="1:7" ht="46.5" customHeight="1">
      <c r="A9" s="12" t="s">
        <v>12</v>
      </c>
      <c r="B9" s="23" t="s">
        <v>19</v>
      </c>
      <c r="C9" s="11" t="s">
        <v>17</v>
      </c>
      <c r="D9" s="17"/>
      <c r="E9" s="20">
        <f>E7+E8</f>
        <v>1043</v>
      </c>
      <c r="F9" s="20">
        <f>F7+F8</f>
        <v>430.91999999999996</v>
      </c>
      <c r="G9" s="21">
        <f>G7+G8</f>
        <v>22</v>
      </c>
    </row>
    <row r="10" spans="1:7" ht="18.75">
      <c r="A10" s="12" t="s">
        <v>15</v>
      </c>
      <c r="B10" s="13" t="s">
        <v>20</v>
      </c>
      <c r="C10" s="11" t="s">
        <v>13</v>
      </c>
      <c r="D10" s="17"/>
      <c r="E10" s="24">
        <v>48066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B3">
      <selection activeCell="D15" sqref="D15"/>
    </sheetView>
  </sheetViews>
  <sheetFormatPr defaultColWidth="9.140625" defaultRowHeight="12.75"/>
  <cols>
    <col min="1" max="1" width="38.140625" style="26" customWidth="1"/>
    <col min="2" max="2" width="31.28125" style="26" customWidth="1"/>
    <col min="3" max="3" width="9.28125" style="26" customWidth="1"/>
    <col min="4" max="4" width="18.140625" style="26" customWidth="1"/>
    <col min="5" max="5" width="20.421875" style="26" customWidth="1"/>
    <col min="6" max="6" width="17.8515625" style="26" customWidth="1"/>
    <col min="7" max="7" width="14.57421875" style="26" customWidth="1"/>
    <col min="8" max="8" width="19.421875" style="26" customWidth="1"/>
    <col min="9" max="9" width="21.7109375" style="26" customWidth="1"/>
    <col min="10" max="16384" width="9.140625" style="26" customWidth="1"/>
  </cols>
  <sheetData>
    <row r="2" spans="1:9" ht="20.25">
      <c r="A2" s="52" t="s">
        <v>27</v>
      </c>
      <c r="B2" s="52"/>
      <c r="C2" s="52"/>
      <c r="D2" s="52"/>
      <c r="E2" s="52"/>
      <c r="F2" s="52"/>
      <c r="G2" s="52"/>
      <c r="H2" s="52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53" t="s">
        <v>28</v>
      </c>
      <c r="B4" s="53"/>
      <c r="C4" s="53"/>
      <c r="D4" s="53"/>
      <c r="E4" s="27" t="s">
        <v>29</v>
      </c>
      <c r="F4" s="27" t="s">
        <v>30</v>
      </c>
      <c r="G4" s="27" t="s">
        <v>31</v>
      </c>
      <c r="H4" s="27" t="s">
        <v>0</v>
      </c>
      <c r="I4" s="28" t="s">
        <v>32</v>
      </c>
    </row>
    <row r="5" spans="1:9" ht="18.75">
      <c r="A5" s="54" t="s">
        <v>33</v>
      </c>
      <c r="B5" s="54"/>
      <c r="C5" s="54"/>
      <c r="D5" s="54"/>
      <c r="E5" s="30">
        <f>11290.3+11665.5+12128.7-920.6</f>
        <v>34163.9</v>
      </c>
      <c r="F5" s="31">
        <v>945.02</v>
      </c>
      <c r="G5" s="31">
        <v>234.2083</v>
      </c>
      <c r="H5" s="32">
        <f>G5*F5</f>
        <v>221331.527666</v>
      </c>
      <c r="I5" s="33"/>
    </row>
    <row r="6" spans="1:9" ht="18.75">
      <c r="A6" s="54" t="s">
        <v>34</v>
      </c>
      <c r="B6" s="54"/>
      <c r="C6" s="54"/>
      <c r="D6" s="54"/>
      <c r="E6" s="30"/>
      <c r="F6" s="31"/>
      <c r="G6" s="31">
        <f>G5-G23</f>
        <v>206.9863</v>
      </c>
      <c r="H6" s="34">
        <f>H5-H23</f>
        <v>199858.783226</v>
      </c>
      <c r="I6" s="33">
        <f>H6/E5</f>
        <v>5.849999069953957</v>
      </c>
    </row>
    <row r="7" spans="1:9" ht="18.75">
      <c r="A7" s="49" t="s">
        <v>35</v>
      </c>
      <c r="B7" s="50"/>
      <c r="C7" s="50"/>
      <c r="D7" s="51"/>
      <c r="E7" s="30">
        <f>11290.3+11665.5+12128.7-920.6</f>
        <v>34163.9</v>
      </c>
      <c r="F7" s="31">
        <v>945.02</v>
      </c>
      <c r="G7" s="31">
        <v>0.9</v>
      </c>
      <c r="H7" s="34">
        <f>F7*G7*10.14</f>
        <v>8624.25252</v>
      </c>
      <c r="I7" s="33">
        <f>H7/E7</f>
        <v>0.2524375882144603</v>
      </c>
    </row>
    <row r="8" spans="1:9" ht="20.25">
      <c r="A8" s="55" t="s">
        <v>36</v>
      </c>
      <c r="B8" s="55"/>
      <c r="C8" s="55"/>
      <c r="D8" s="55"/>
      <c r="E8" s="35"/>
      <c r="F8" s="29"/>
      <c r="G8" s="29"/>
      <c r="H8" s="36">
        <f>SUM(H6:H7)</f>
        <v>208483.035746</v>
      </c>
      <c r="I8" s="33">
        <f>SUM(I5:I7)</f>
        <v>6.102436658168417</v>
      </c>
    </row>
    <row r="9" spans="1:9" ht="20.25">
      <c r="A9" s="49" t="s">
        <v>37</v>
      </c>
      <c r="B9" s="50"/>
      <c r="C9" s="50"/>
      <c r="D9" s="51"/>
      <c r="E9" s="37"/>
      <c r="F9" s="37"/>
      <c r="G9" s="37"/>
      <c r="H9" s="38">
        <v>6926.05</v>
      </c>
      <c r="I9" s="36">
        <f>H9/E7+I8</f>
        <v>6.305166732896419</v>
      </c>
    </row>
    <row r="12" spans="1:8" ht="15.75">
      <c r="A12" s="39" t="s">
        <v>38</v>
      </c>
      <c r="B12" s="39"/>
      <c r="C12" s="39"/>
      <c r="D12" s="39"/>
      <c r="E12" s="39"/>
      <c r="F12" s="39"/>
      <c r="G12" s="39"/>
      <c r="H12" s="39"/>
    </row>
    <row r="13" spans="1:8" ht="15.75">
      <c r="A13" s="40">
        <v>1</v>
      </c>
      <c r="B13" s="40" t="s">
        <v>39</v>
      </c>
      <c r="C13" s="40"/>
      <c r="D13" s="40">
        <v>93.6</v>
      </c>
      <c r="E13" s="40" t="s">
        <v>40</v>
      </c>
      <c r="F13" s="40" t="s">
        <v>41</v>
      </c>
      <c r="G13" s="40">
        <v>0.72</v>
      </c>
      <c r="H13" s="41">
        <f>F5*G13</f>
        <v>680.4144</v>
      </c>
    </row>
    <row r="14" spans="1:8" ht="15.75">
      <c r="A14" s="40">
        <v>2</v>
      </c>
      <c r="B14" s="40" t="s">
        <v>42</v>
      </c>
      <c r="C14" s="40"/>
      <c r="D14" s="40">
        <v>86.1</v>
      </c>
      <c r="E14" s="40" t="s">
        <v>43</v>
      </c>
      <c r="F14" s="40" t="s">
        <v>44</v>
      </c>
      <c r="G14" s="40">
        <v>0.4305</v>
      </c>
      <c r="H14" s="41">
        <f>F5*G14</f>
        <v>406.83110999999997</v>
      </c>
    </row>
    <row r="15" spans="1:8" ht="15.75">
      <c r="A15" s="40">
        <v>3</v>
      </c>
      <c r="B15" s="40" t="s">
        <v>45</v>
      </c>
      <c r="C15" s="40"/>
      <c r="D15" s="40">
        <v>56.8</v>
      </c>
      <c r="E15" s="40" t="s">
        <v>46</v>
      </c>
      <c r="F15" s="40" t="s">
        <v>47</v>
      </c>
      <c r="G15" s="40">
        <v>3.4865</v>
      </c>
      <c r="H15" s="41">
        <f>F5*G15</f>
        <v>3294.81223</v>
      </c>
    </row>
    <row r="16" spans="1:8" ht="15.75">
      <c r="A16" s="40">
        <v>4</v>
      </c>
      <c r="B16" s="40" t="s">
        <v>48</v>
      </c>
      <c r="C16" s="40"/>
      <c r="D16" s="40">
        <v>108.3</v>
      </c>
      <c r="E16" s="40" t="s">
        <v>49</v>
      </c>
      <c r="F16" s="40" t="s">
        <v>50</v>
      </c>
      <c r="G16" s="40">
        <v>0.8</v>
      </c>
      <c r="H16" s="41">
        <f>F5*G16</f>
        <v>756.0160000000001</v>
      </c>
    </row>
    <row r="17" spans="1:8" ht="15.75">
      <c r="A17" s="40">
        <v>5</v>
      </c>
      <c r="B17" s="40" t="s">
        <v>51</v>
      </c>
      <c r="C17" s="40"/>
      <c r="D17" s="40">
        <v>69.2</v>
      </c>
      <c r="E17" s="40" t="s">
        <v>52</v>
      </c>
      <c r="F17" s="40" t="s">
        <v>53</v>
      </c>
      <c r="G17" s="40">
        <v>0.29</v>
      </c>
      <c r="H17" s="41">
        <f>F5*G17</f>
        <v>274.0558</v>
      </c>
    </row>
    <row r="18" spans="1:8" ht="15.75">
      <c r="A18" s="40">
        <v>6</v>
      </c>
      <c r="B18" s="40" t="s">
        <v>54</v>
      </c>
      <c r="C18" s="40"/>
      <c r="D18" s="40">
        <v>121</v>
      </c>
      <c r="E18" s="40" t="s">
        <v>55</v>
      </c>
      <c r="F18" s="40" t="s">
        <v>56</v>
      </c>
      <c r="G18" s="40">
        <v>6.9</v>
      </c>
      <c r="H18" s="41">
        <f>F5*G18</f>
        <v>6520.638</v>
      </c>
    </row>
    <row r="19" spans="1:9" ht="15.75">
      <c r="A19" s="40">
        <v>7</v>
      </c>
      <c r="B19" s="40" t="s">
        <v>57</v>
      </c>
      <c r="C19" s="40"/>
      <c r="D19" s="40">
        <v>131</v>
      </c>
      <c r="E19" s="40" t="s">
        <v>58</v>
      </c>
      <c r="F19" s="40" t="s">
        <v>59</v>
      </c>
      <c r="G19" s="40">
        <v>2.85</v>
      </c>
      <c r="H19" s="41">
        <f>F5*G19</f>
        <v>2693.3070000000002</v>
      </c>
      <c r="I19" s="26" t="s">
        <v>60</v>
      </c>
    </row>
    <row r="20" spans="1:9" ht="15.75">
      <c r="A20" s="40">
        <v>8</v>
      </c>
      <c r="B20" s="40" t="s">
        <v>61</v>
      </c>
      <c r="C20" s="40"/>
      <c r="D20" s="40">
        <v>36.4</v>
      </c>
      <c r="E20" s="40" t="s">
        <v>62</v>
      </c>
      <c r="F20" s="40" t="s">
        <v>63</v>
      </c>
      <c r="G20" s="40">
        <v>1.9</v>
      </c>
      <c r="H20" s="41">
        <f>F7*G20</f>
        <v>1795.5379999999998</v>
      </c>
      <c r="I20" s="26" t="s">
        <v>64</v>
      </c>
    </row>
    <row r="21" spans="1:9" ht="15.75">
      <c r="A21" s="40">
        <v>9</v>
      </c>
      <c r="B21" s="40" t="s">
        <v>65</v>
      </c>
      <c r="C21" s="40"/>
      <c r="D21" s="40">
        <v>106.9</v>
      </c>
      <c r="E21" s="40" t="s">
        <v>66</v>
      </c>
      <c r="F21" s="40" t="s">
        <v>67</v>
      </c>
      <c r="G21" s="40">
        <v>5.345</v>
      </c>
      <c r="H21" s="41">
        <f>G21*F5</f>
        <v>5051.131899999999</v>
      </c>
      <c r="I21" s="42" t="s">
        <v>68</v>
      </c>
    </row>
    <row r="22" spans="1:8" ht="15.75">
      <c r="A22" s="40">
        <v>10</v>
      </c>
      <c r="B22" s="40" t="s">
        <v>69</v>
      </c>
      <c r="C22" s="40"/>
      <c r="D22" s="40">
        <v>111.3</v>
      </c>
      <c r="E22" s="40" t="s">
        <v>70</v>
      </c>
      <c r="F22" s="40" t="s">
        <v>71</v>
      </c>
      <c r="G22" s="40">
        <v>4.5</v>
      </c>
      <c r="H22" s="41">
        <v>0</v>
      </c>
    </row>
    <row r="23" spans="1:8" ht="15.75">
      <c r="A23" s="40"/>
      <c r="B23" s="40"/>
      <c r="C23" s="40"/>
      <c r="D23" s="41">
        <f>SUM(D13:D22)</f>
        <v>920.5999999999999</v>
      </c>
      <c r="E23" s="40"/>
      <c r="F23" s="40"/>
      <c r="G23" s="43">
        <f>SUM(G13:G22)</f>
        <v>27.221999999999998</v>
      </c>
      <c r="H23" s="41">
        <f>SUM(H13:H22)</f>
        <v>21472.744440000002</v>
      </c>
    </row>
  </sheetData>
  <sheetProtection/>
  <mergeCells count="7">
    <mergeCell ref="A9:D9"/>
    <mergeCell ref="A2:H2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2022-06-21T12:27:14Z</cp:lastPrinted>
  <dcterms:created xsi:type="dcterms:W3CDTF">1996-10-08T23:32:33Z</dcterms:created>
  <dcterms:modified xsi:type="dcterms:W3CDTF">2022-09-12T07:38:10Z</dcterms:modified>
  <cp:category/>
  <cp:version/>
  <cp:contentType/>
  <cp:contentStatus/>
</cp:coreProperties>
</file>